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epgvinfo-my.sharepoint.com/personal/anne_avogadri_comite-epgv_fr/Documents/Bureau/Sauvegarde au 090221/CoDep EPGV 73/PROJETS/Odysséa/2022/"/>
    </mc:Choice>
  </mc:AlternateContent>
  <xr:revisionPtr revIDLastSave="1055" documentId="8_{4E9F87E9-9EDD-40BE-8D11-FA96C7EB8ECA}" xr6:coauthVersionLast="47" xr6:coauthVersionMax="47" xr10:uidLastSave="{0455C7CF-485C-49CA-8B63-8B73EA2AD9E5}"/>
  <bookViews>
    <workbookView xWindow="1140" yWindow="705" windowWidth="26685" windowHeight="14730" xr2:uid="{A53DAD56-AAAF-4715-8803-B24FEB60072D}"/>
  </bookViews>
  <sheets>
    <sheet name="Inscription" sheetId="2" r:id="rId1"/>
    <sheet name="Réservé Codep" sheetId="1" state="hidden" r:id="rId2"/>
  </sheets>
  <definedNames>
    <definedName name="_xlnm.Print_Area" localSheetId="0">Inscription!$A$1:$K$45</definedName>
    <definedName name="_xlnm.Print_Area" localSheetId="1">'Réservé Codep'!$A$1:$P$25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B19" i="1"/>
  <c r="F23" i="1" l="1"/>
  <c r="B23" i="1"/>
  <c r="S20" i="1"/>
  <c r="N20" i="1"/>
  <c r="I20" i="1"/>
  <c r="H20" i="1"/>
  <c r="B15" i="1"/>
  <c r="B13" i="1"/>
  <c r="B22" i="1"/>
  <c r="B21" i="1"/>
  <c r="B20" i="1"/>
  <c r="R20" i="1"/>
  <c r="Q20" i="1"/>
  <c r="P20" i="1"/>
  <c r="O20" i="1"/>
  <c r="M20" i="1"/>
  <c r="L20" i="1"/>
  <c r="K20" i="1"/>
  <c r="J20" i="1"/>
  <c r="B11" i="1"/>
  <c r="J44" i="2" l="1"/>
</calcChain>
</file>

<file path=xl/sharedStrings.xml><?xml version="1.0" encoding="utf-8"?>
<sst xmlns="http://schemas.openxmlformats.org/spreadsheetml/2006/main" count="152" uniqueCount="143">
  <si>
    <t>INSCRIPTION ODYSSEA 2022</t>
  </si>
  <si>
    <t>Club représenté</t>
  </si>
  <si>
    <t>AIGUEBELLE (Foyer rural)</t>
  </si>
  <si>
    <t>AIGUEBLANCHE Séniors</t>
  </si>
  <si>
    <t>AITON</t>
  </si>
  <si>
    <t>AIX-LES-BAINS</t>
  </si>
  <si>
    <t xml:space="preserve">ALBERTVILLE </t>
  </si>
  <si>
    <t>ALLONDAZ - MARTHOD THENESOL</t>
  </si>
  <si>
    <t>AUSSOIS</t>
  </si>
  <si>
    <t>AYN DULLIN</t>
  </si>
  <si>
    <t>BARBY</t>
  </si>
  <si>
    <t>BASSENS</t>
  </si>
  <si>
    <t>BAUGES (Les)</t>
  </si>
  <si>
    <t>BEAUFORT</t>
  </si>
  <si>
    <t>BOURDEAU</t>
  </si>
  <si>
    <t>BOURG St MAURICE</t>
  </si>
  <si>
    <t>BOURGET du LAC (le)</t>
  </si>
  <si>
    <t>BRISON St INNOCENT</t>
  </si>
  <si>
    <t xml:space="preserve">CHALLES les EAUX </t>
  </si>
  <si>
    <t>CHAMBERY (Bissy)</t>
  </si>
  <si>
    <t>CHAMBÉRY (Centre ville)</t>
  </si>
  <si>
    <t>CHAMBÉRY (Chantemerle / Chy Le Vieux)</t>
  </si>
  <si>
    <t>CHAMBÉRY (Faubourg)</t>
  </si>
  <si>
    <t>CHAMBÉRY (J.Jaurès)</t>
  </si>
  <si>
    <t>CHAMBRE (la) (Le Bugeon) / St Rémy de Maurienne</t>
  </si>
  <si>
    <t>CHAMOUX sur GELON</t>
  </si>
  <si>
    <t>CHAUTAGNE ARTS MARTIAUX</t>
  </si>
  <si>
    <t>CLERY</t>
  </si>
  <si>
    <t>CODEP GESTION CAD</t>
  </si>
  <si>
    <t xml:space="preserve">COGNIN </t>
  </si>
  <si>
    <t>ENTRELACS</t>
  </si>
  <si>
    <t>EPERSY</t>
  </si>
  <si>
    <t>FRONTENEX</t>
  </si>
  <si>
    <t>GRESY / MONTAILLEUR</t>
  </si>
  <si>
    <t>HAUTE MAURIENNE</t>
  </si>
  <si>
    <t>JARRIER</t>
  </si>
  <si>
    <t>LANDRY</t>
  </si>
  <si>
    <t>MERCURY - VERRENS</t>
  </si>
  <si>
    <t>MONTMÉLIAN ( M )</t>
  </si>
  <si>
    <t>MONTMÉLIAN FEMININE CŒUR DE SAVOIE</t>
  </si>
  <si>
    <t>MOTTE SERVOLEX (la)</t>
  </si>
  <si>
    <t>MOUTIERS</t>
  </si>
  <si>
    <t>MYANS</t>
  </si>
  <si>
    <t>PORTE DE SAVOIE (Les Marches)</t>
  </si>
  <si>
    <t>RAVOIRE (la)</t>
  </si>
  <si>
    <t xml:space="preserve">St ALBAN-LEYSSE </t>
  </si>
  <si>
    <t>St JEAN d' ARVEY</t>
  </si>
  <si>
    <t>St JEAN de MAURIENNE</t>
  </si>
  <si>
    <t xml:space="preserve">St JEOIRE- PRIEURÉ </t>
  </si>
  <si>
    <t>St JULIEN MONT DENIS</t>
  </si>
  <si>
    <t>St PIERRE d' ALBIGNY</t>
  </si>
  <si>
    <t>Ste HÉLÈNE sur ISÈRE</t>
  </si>
  <si>
    <t>TOURS en SAVOIE</t>
  </si>
  <si>
    <t>TRESSERVE</t>
  </si>
  <si>
    <t>VAL d' ISÈRE</t>
  </si>
  <si>
    <t>VENTHON</t>
  </si>
  <si>
    <t>VEREL PRAGONDRAN</t>
  </si>
  <si>
    <t>VIMINES</t>
  </si>
  <si>
    <t>VOGLANS - VIVIERS</t>
  </si>
  <si>
    <t>Nom du responsable du groupe</t>
  </si>
  <si>
    <t>Téléphone du responsable</t>
  </si>
  <si>
    <t>Formules de courses choisies</t>
  </si>
  <si>
    <t>Nb de personnes à inscrire</t>
  </si>
  <si>
    <r>
      <t xml:space="preserve">COMMANDE DE TEE-SHIRTS
</t>
    </r>
    <r>
      <rPr>
        <sz val="11"/>
        <color theme="1"/>
        <rFont val="Verdana"/>
        <family val="2"/>
      </rPr>
      <t>merci d'indiquer ci-dessous le nombre de Tee-shirts à commander selon les catégories</t>
    </r>
  </si>
  <si>
    <t>FEMME
S</t>
  </si>
  <si>
    <t>FEMME
M</t>
  </si>
  <si>
    <t>FEMME
L</t>
  </si>
  <si>
    <t>FEMME
XL</t>
  </si>
  <si>
    <t>HOMME
S</t>
  </si>
  <si>
    <t>HOMME
M</t>
  </si>
  <si>
    <t>HOMME
L</t>
  </si>
  <si>
    <t>HOMME
XL</t>
  </si>
  <si>
    <t>sélectionnez dans la liste</t>
  </si>
  <si>
    <t>Nom</t>
  </si>
  <si>
    <t>Prénom</t>
  </si>
  <si>
    <t>Adresse</t>
  </si>
  <si>
    <t>Numéro de téléphone</t>
  </si>
  <si>
    <t>Taille                      T-shirt</t>
  </si>
  <si>
    <t>2 KM ENFANTS</t>
  </si>
  <si>
    <t>2 KM FAMILLE</t>
  </si>
  <si>
    <t>4 KM COURSE</t>
  </si>
  <si>
    <t>4 KM MARCHE</t>
  </si>
  <si>
    <t>8 KM COURSE</t>
  </si>
  <si>
    <t>OUI</t>
  </si>
  <si>
    <t>NON</t>
  </si>
  <si>
    <t>Date de naissance</t>
  </si>
  <si>
    <t>Formule choisie</t>
  </si>
  <si>
    <t>gratuit (enfant de 3 à 4 ans)</t>
  </si>
  <si>
    <t>Femme S</t>
  </si>
  <si>
    <t>Femme M</t>
  </si>
  <si>
    <t>Femme L</t>
  </si>
  <si>
    <t>Femme XL</t>
  </si>
  <si>
    <t>Homme S</t>
  </si>
  <si>
    <t>Homme M</t>
  </si>
  <si>
    <t>Homme L</t>
  </si>
  <si>
    <t>Homme XL</t>
  </si>
  <si>
    <t>choisir le type de course/marche</t>
  </si>
  <si>
    <t>choisir la taille</t>
  </si>
  <si>
    <t>Nationalité</t>
  </si>
  <si>
    <t>LISTE DES PARTICIPANTS</t>
  </si>
  <si>
    <t>E-mail</t>
  </si>
  <si>
    <r>
      <t xml:space="preserve">MONTANT TOTAL A REGLER
</t>
    </r>
    <r>
      <rPr>
        <b/>
        <sz val="9"/>
        <color rgb="FFFF0000"/>
        <rFont val="Verdana"/>
        <family val="2"/>
      </rPr>
      <t>chèque à établir à l'ordre du CODEP EPGV73 et à faire parvenir à
CODEP EPGV73
Maison des Sports
90 rue Henri Oreiller
73000 Chambéry</t>
    </r>
  </si>
  <si>
    <t>à renvoyer impérativement avant le 13 avril 2022 à savoie@comite-epgv.fr</t>
  </si>
  <si>
    <t>TARIFS</t>
  </si>
  <si>
    <t>gratuit</t>
  </si>
  <si>
    <t>Enfant de 5 à 15 ans</t>
  </si>
  <si>
    <t>Adulte (à partir de 16 ans)</t>
  </si>
  <si>
    <t>Adulte course 8km</t>
  </si>
  <si>
    <t>Enfant de 3 à 4 ans*</t>
  </si>
  <si>
    <r>
      <t>19€</t>
    </r>
    <r>
      <rPr>
        <sz val="9"/>
        <color rgb="FFFF0000"/>
        <rFont val="Verdana"/>
        <family val="2"/>
      </rPr>
      <t xml:space="preserve"> </t>
    </r>
    <r>
      <rPr>
        <b/>
        <sz val="9"/>
        <color rgb="FFFF0000"/>
        <rFont val="Verdana"/>
        <family val="2"/>
      </rPr>
      <t>(certificat médical obligatoire)</t>
    </r>
  </si>
  <si>
    <t>Femme XXL</t>
  </si>
  <si>
    <t>Homme XXL</t>
  </si>
  <si>
    <t>Enfant 6-8 ans</t>
  </si>
  <si>
    <t>Enfant 10-12 ans</t>
  </si>
  <si>
    <r>
      <t xml:space="preserve">* pour un enfant de 3 à 4 ans, il est possible de commander un tee-shirt en 6-8 ans avec une </t>
    </r>
    <r>
      <rPr>
        <b/>
        <sz val="9"/>
        <color rgb="FFFF0000"/>
        <rFont val="Verdana"/>
        <family val="2"/>
      </rPr>
      <t>participation solidaire de 10€</t>
    </r>
  </si>
  <si>
    <t>FEMME XXL</t>
  </si>
  <si>
    <t>HOMME
XXL</t>
  </si>
  <si>
    <t xml:space="preserve">ENFANT 
6-8 ans
</t>
  </si>
  <si>
    <t xml:space="preserve">ENFANT 
10-12 ans
</t>
  </si>
  <si>
    <t>FORMULES</t>
  </si>
  <si>
    <t>Enfants de 5 à 12 ans
Allure libre
Certificat médical non obligatoire</t>
  </si>
  <si>
    <t>2 KM FAMILLE
Départ : 15h15</t>
  </si>
  <si>
    <t>Adultes à partir de 16 ans
Enfants de 5-12 ans
Enfants de 3-4 ans 
Allure libre
Certificat médical non obligatoire</t>
  </si>
  <si>
    <t>4 KM COURSE
Départ : 17h30</t>
  </si>
  <si>
    <t>à partir de 12 ans
Non chronométrée
Certificat médical non obligatoire</t>
  </si>
  <si>
    <t>4 KM MARCHE
Départ : 17h45</t>
  </si>
  <si>
    <t>à partir de 5 ans
Non chronométrée
Certificat médical non obligatoire</t>
  </si>
  <si>
    <r>
      <t xml:space="preserve">à partir de 16 ans
</t>
    </r>
    <r>
      <rPr>
        <b/>
        <sz val="8"/>
        <color rgb="FFFF0000"/>
        <rFont val="Verdana"/>
        <family val="2"/>
      </rPr>
      <t>Chronométrée
Certificat médical obligatoire</t>
    </r>
  </si>
  <si>
    <t>8 KM COURSE
Départ : 16h</t>
  </si>
  <si>
    <t>2 KM ENFANTS
Départ : 15h00</t>
  </si>
  <si>
    <r>
      <t xml:space="preserve">Tarif
</t>
    </r>
    <r>
      <rPr>
        <b/>
        <sz val="10"/>
        <color rgb="FFFF0000"/>
        <rFont val="Verdana"/>
        <family val="2"/>
      </rPr>
      <t>voir grille tarifs</t>
    </r>
  </si>
  <si>
    <r>
      <t xml:space="preserve">Certificat médical
</t>
    </r>
    <r>
      <rPr>
        <b/>
        <sz val="10"/>
        <color rgb="FFFF0000"/>
        <rFont val="Verdana"/>
        <family val="2"/>
      </rPr>
      <t>(à joindre obligatoirement pour les 8 KM)</t>
    </r>
  </si>
  <si>
    <r>
      <rPr>
        <b/>
        <sz val="9"/>
        <color rgb="FF30343E"/>
        <rFont val="Verdana"/>
        <family val="2"/>
      </rPr>
      <t>2 KM ENFANTS
Enfants de 5 à 12 ans</t>
    </r>
    <r>
      <rPr>
        <sz val="9"/>
        <color rgb="FF30343E"/>
        <rFont val="Verdana"/>
        <family val="2"/>
      </rPr>
      <t xml:space="preserve">
Allure libre
Certificat médical non obligatoire
Départ à 15h00</t>
    </r>
  </si>
  <si>
    <r>
      <rPr>
        <b/>
        <sz val="9"/>
        <color rgb="FF30343E"/>
        <rFont val="Verdana"/>
        <family val="2"/>
      </rPr>
      <t>2 KM FAMILLE
Adultes à partir de 16 ans
Enfants de 5 à 12 ans
Enfants de 3 à 4 ans (gratuit)</t>
    </r>
    <r>
      <rPr>
        <sz val="9"/>
        <color rgb="FF30343E"/>
        <rFont val="Verdana"/>
        <family val="2"/>
      </rPr>
      <t xml:space="preserve">
Allure libre
Certificat médical non obligatoire
Départ à 15h15</t>
    </r>
  </si>
  <si>
    <r>
      <rPr>
        <b/>
        <sz val="9"/>
        <color rgb="FF30343E"/>
        <rFont val="Verdana"/>
        <family val="2"/>
      </rPr>
      <t>4 KM COURSE
Non chronométrée
à partir de 12 ans</t>
    </r>
    <r>
      <rPr>
        <sz val="9"/>
        <color rgb="FF30343E"/>
        <rFont val="Verdana"/>
        <family val="2"/>
      </rPr>
      <t xml:space="preserve">
Certificat médical non obligatoire
Départ à 17h30</t>
    </r>
  </si>
  <si>
    <r>
      <rPr>
        <b/>
        <sz val="9"/>
        <color rgb="FF30343E"/>
        <rFont val="Verdana"/>
        <family val="2"/>
      </rPr>
      <t>4 KM MARCHE
Non chronométrée
à partir de 5 ans</t>
    </r>
    <r>
      <rPr>
        <sz val="9"/>
        <color rgb="FF30343E"/>
        <rFont val="Verdana"/>
        <family val="2"/>
      </rPr>
      <t xml:space="preserve">
Certificat médical non obligatoire
Départ à 17h45</t>
    </r>
  </si>
  <si>
    <r>
      <rPr>
        <b/>
        <sz val="9"/>
        <color rgb="FF30343E"/>
        <rFont val="Verdana"/>
        <family val="2"/>
      </rPr>
      <t>8 KM COURSE
Chronométrée
à partir de 16 ans</t>
    </r>
    <r>
      <rPr>
        <sz val="9"/>
        <color rgb="FF30343E"/>
        <rFont val="Verdana"/>
        <family val="2"/>
      </rPr>
      <t xml:space="preserve">
</t>
    </r>
    <r>
      <rPr>
        <sz val="9"/>
        <color rgb="FFFF0000"/>
        <rFont val="Verdana"/>
        <family val="2"/>
      </rPr>
      <t>Certificat médical obligatoire</t>
    </r>
    <r>
      <rPr>
        <sz val="9"/>
        <color rgb="FF30343E"/>
        <rFont val="Verdana"/>
        <family val="2"/>
      </rPr>
      <t xml:space="preserve">
</t>
    </r>
    <r>
      <rPr>
        <sz val="9"/>
        <color rgb="FFFF0000"/>
        <rFont val="Verdana"/>
        <family val="2"/>
      </rPr>
      <t>Départ à 16h</t>
    </r>
  </si>
  <si>
    <t>Participation solidaire Tee-shirt</t>
  </si>
  <si>
    <t>Enfants 5-15 ans</t>
  </si>
  <si>
    <t>Adultes</t>
  </si>
  <si>
    <t>MONTANT TOTAL A REGLER</t>
  </si>
  <si>
    <t>choisir le tarif correspondant</t>
  </si>
  <si>
    <t>Adultes course 8KM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</si>
</sst>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dd/mm/yy;@"/>
    <numFmt numFmtId="166" formatCode="0#&quot; &quot;##&quot; &quot;##&quot; &quot;##&quot; &quot;##"/>
  </numFmts>
  <fonts count="20" x14ac:knownFonts="1">
    <font>
      <sz val="11"/>
      <color theme="1"/>
      <name val="Calibri"/>
      <family val="2"/>
      <scheme val="minor"/>
    </font>
    <font>
      <sz val="11"/>
      <color rgb="FF30343E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b/>
      <sz val="11"/>
      <color theme="1"/>
      <name val="Verdana"/>
      <family val="2"/>
    </font>
    <font>
      <sz val="9"/>
      <color rgb="FF30343E"/>
      <name val="Verdana"/>
      <family val="2"/>
    </font>
    <font>
      <b/>
      <sz val="9"/>
      <color rgb="FF30343E"/>
      <name val="Verdana"/>
      <family val="2"/>
    </font>
    <font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rgb="FF0070C0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b/>
      <sz val="10"/>
      <color rgb="FFFF0000"/>
      <name val="Verdana"/>
      <family val="2"/>
    </font>
    <font>
      <u/>
      <sz val="9"/>
      <color theme="10"/>
      <name val="Verdana"/>
      <family val="2"/>
    </font>
    <font>
      <b/>
      <sz val="9"/>
      <color rgb="FFFF0000"/>
      <name val="Verdana"/>
      <family val="2"/>
    </font>
    <font>
      <sz val="8"/>
      <color rgb="FF30343E"/>
      <name val="Verdana"/>
      <family val="2"/>
    </font>
    <font>
      <b/>
      <sz val="8"/>
      <color rgb="FF30343E"/>
      <name val="Verdana"/>
      <family val="2"/>
    </font>
    <font>
      <b/>
      <sz val="8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9">
    <xf numFmtId="0" fontId="0" fillId="0" borderId="0" xfId="0"/>
    <xf numFmtId="0" fontId="2" fillId="6" borderId="0" xfId="0" applyFont="1" applyFill="1" applyProtection="1"/>
    <xf numFmtId="0" fontId="5" fillId="6" borderId="0" xfId="0" applyFont="1" applyFill="1" applyProtection="1"/>
    <xf numFmtId="0" fontId="5" fillId="6" borderId="0" xfId="0" applyFont="1" applyFill="1" applyAlignment="1" applyProtection="1">
      <alignment vertical="center"/>
    </xf>
    <xf numFmtId="0" fontId="2" fillId="6" borderId="0" xfId="0" applyFont="1" applyFill="1" applyAlignment="1" applyProtection="1">
      <alignment vertical="center"/>
    </xf>
    <xf numFmtId="0" fontId="2" fillId="6" borderId="0" xfId="0" applyFont="1" applyFill="1" applyAlignment="1" applyProtection="1">
      <alignment horizontal="left" vertical="center"/>
    </xf>
    <xf numFmtId="0" fontId="1" fillId="6" borderId="0" xfId="0" applyFont="1" applyFill="1" applyAlignment="1" applyProtection="1">
      <alignment horizontal="left" vertical="center" wrapText="1" indent="1"/>
    </xf>
    <xf numFmtId="0" fontId="2" fillId="6" borderId="0" xfId="0" applyFont="1" applyFill="1" applyAlignment="1" applyProtection="1">
      <alignment horizontal="center" vertical="center"/>
    </xf>
    <xf numFmtId="0" fontId="3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6" fillId="3" borderId="11" xfId="0" applyFont="1" applyFill="1" applyBorder="1" applyAlignment="1" applyProtection="1">
      <alignment horizontal="left" vertical="center" wrapText="1" indent="1"/>
    </xf>
    <xf numFmtId="0" fontId="6" fillId="7" borderId="11" xfId="0" applyFont="1" applyFill="1" applyBorder="1" applyAlignment="1" applyProtection="1">
      <alignment horizontal="left" vertical="center" wrapText="1" indent="1"/>
    </xf>
    <xf numFmtId="0" fontId="6" fillId="4" borderId="11" xfId="0" applyFont="1" applyFill="1" applyBorder="1" applyAlignment="1" applyProtection="1">
      <alignment horizontal="left" vertical="center" wrapText="1" indent="1"/>
    </xf>
    <xf numFmtId="0" fontId="6" fillId="2" borderId="11" xfId="0" applyFont="1" applyFill="1" applyBorder="1" applyAlignment="1" applyProtection="1">
      <alignment horizontal="left" vertical="center" wrapText="1" indent="1"/>
    </xf>
    <xf numFmtId="0" fontId="6" fillId="5" borderId="11" xfId="0" applyFont="1" applyFill="1" applyBorder="1" applyAlignment="1" applyProtection="1">
      <alignment horizontal="left" vertical="center" wrapText="1" indent="1"/>
    </xf>
    <xf numFmtId="0" fontId="2" fillId="9" borderId="0" xfId="0" applyFont="1" applyFill="1" applyProtection="1"/>
    <xf numFmtId="0" fontId="5" fillId="9" borderId="0" xfId="0" applyFont="1" applyFill="1" applyProtection="1"/>
    <xf numFmtId="0" fontId="5" fillId="9" borderId="0" xfId="0" applyFont="1" applyFill="1" applyAlignment="1" applyProtection="1">
      <alignment vertical="center"/>
    </xf>
    <xf numFmtId="0" fontId="2" fillId="9" borderId="0" xfId="0" applyFont="1" applyFill="1" applyAlignment="1" applyProtection="1">
      <alignment vertical="center"/>
    </xf>
    <xf numFmtId="0" fontId="2" fillId="9" borderId="0" xfId="0" applyFont="1" applyFill="1" applyAlignment="1" applyProtection="1">
      <alignment horizontal="left" vertical="center"/>
    </xf>
    <xf numFmtId="0" fontId="7" fillId="9" borderId="8" xfId="0" applyFont="1" applyFill="1" applyBorder="1" applyAlignment="1" applyProtection="1">
      <alignment horizontal="left" vertical="center" wrapText="1"/>
    </xf>
    <xf numFmtId="0" fontId="7" fillId="9" borderId="9" xfId="0" applyFont="1" applyFill="1" applyBorder="1" applyAlignment="1" applyProtection="1">
      <alignment horizontal="left" vertical="center" wrapText="1"/>
    </xf>
    <xf numFmtId="0" fontId="5" fillId="10" borderId="0" xfId="0" applyFont="1" applyFill="1" applyAlignment="1" applyProtection="1">
      <alignment vertical="center"/>
    </xf>
    <xf numFmtId="0" fontId="11" fillId="9" borderId="0" xfId="0" applyFont="1" applyFill="1" applyBorder="1" applyAlignment="1" applyProtection="1">
      <alignment horizontal="left" vertical="center"/>
    </xf>
    <xf numFmtId="0" fontId="2" fillId="9" borderId="0" xfId="0" applyFont="1" applyFill="1" applyAlignment="1" applyProtection="1">
      <alignment vertical="center" wrapText="1"/>
    </xf>
    <xf numFmtId="0" fontId="13" fillId="10" borderId="12" xfId="0" applyFont="1" applyFill="1" applyBorder="1" applyAlignment="1" applyProtection="1">
      <alignment horizontal="center" vertical="center" wrapText="1"/>
    </xf>
    <xf numFmtId="0" fontId="13" fillId="10" borderId="13" xfId="0" applyFont="1" applyFill="1" applyBorder="1" applyAlignment="1" applyProtection="1">
      <alignment horizontal="center" vertical="center" wrapText="1"/>
    </xf>
    <xf numFmtId="0" fontId="13" fillId="10" borderId="14" xfId="0" applyFont="1" applyFill="1" applyBorder="1" applyAlignment="1" applyProtection="1">
      <alignment horizontal="center" vertical="center" wrapText="1"/>
    </xf>
    <xf numFmtId="0" fontId="2" fillId="9" borderId="0" xfId="0" applyFont="1" applyFill="1" applyAlignment="1" applyProtection="1">
      <alignment horizontal="center" vertical="center" wrapText="1"/>
    </xf>
    <xf numFmtId="0" fontId="9" fillId="9" borderId="0" xfId="0" applyFont="1" applyFill="1" applyAlignment="1" applyProtection="1">
      <alignment vertical="center" wrapText="1"/>
    </xf>
    <xf numFmtId="164" fontId="5" fillId="10" borderId="20" xfId="0" applyNumberFormat="1" applyFont="1" applyFill="1" applyBorder="1" applyAlignment="1" applyProtection="1">
      <alignment vertical="center" wrapText="1"/>
    </xf>
    <xf numFmtId="164" fontId="5" fillId="9" borderId="0" xfId="0" applyNumberFormat="1" applyFont="1" applyFill="1" applyBorder="1" applyAlignment="1" applyProtection="1">
      <alignment vertical="center" wrapText="1"/>
    </xf>
    <xf numFmtId="0" fontId="13" fillId="9" borderId="0" xfId="0" applyFont="1" applyFill="1" applyBorder="1" applyAlignment="1" applyProtection="1">
      <alignment vertical="center" wrapText="1"/>
    </xf>
    <xf numFmtId="164" fontId="2" fillId="9" borderId="0" xfId="0" applyNumberFormat="1" applyFont="1" applyFill="1" applyAlignment="1" applyProtection="1">
      <alignment vertical="center" wrapText="1"/>
    </xf>
    <xf numFmtId="0" fontId="9" fillId="8" borderId="15" xfId="0" applyFont="1" applyFill="1" applyBorder="1" applyAlignment="1" applyProtection="1">
      <alignment vertical="center" wrapText="1"/>
      <protection locked="0"/>
    </xf>
    <xf numFmtId="0" fontId="9" fillId="8" borderId="11" xfId="0" applyFont="1" applyFill="1" applyBorder="1" applyAlignment="1" applyProtection="1">
      <alignment vertical="center" wrapText="1"/>
      <protection locked="0"/>
    </xf>
    <xf numFmtId="166" fontId="9" fillId="8" borderId="11" xfId="0" applyNumberFormat="1" applyFont="1" applyFill="1" applyBorder="1" applyAlignment="1" applyProtection="1">
      <alignment vertical="center" wrapText="1"/>
      <protection locked="0"/>
    </xf>
    <xf numFmtId="0" fontId="15" fillId="8" borderId="11" xfId="1" applyFont="1" applyFill="1" applyBorder="1" applyAlignment="1" applyProtection="1">
      <alignment vertical="center" wrapText="1"/>
      <protection locked="0"/>
    </xf>
    <xf numFmtId="165" fontId="9" fillId="8" borderId="11" xfId="0" applyNumberFormat="1" applyFont="1" applyFill="1" applyBorder="1" applyAlignment="1" applyProtection="1">
      <alignment vertical="center" wrapText="1"/>
      <protection locked="0"/>
    </xf>
    <xf numFmtId="14" fontId="9" fillId="8" borderId="11" xfId="0" applyNumberFormat="1" applyFont="1" applyFill="1" applyBorder="1" applyAlignment="1" applyProtection="1">
      <alignment vertical="center" wrapText="1"/>
      <protection locked="0"/>
    </xf>
    <xf numFmtId="164" fontId="9" fillId="8" borderId="11" xfId="0" applyNumberFormat="1" applyFont="1" applyFill="1" applyBorder="1" applyAlignment="1" applyProtection="1">
      <alignment vertical="center" wrapText="1"/>
      <protection locked="0"/>
    </xf>
    <xf numFmtId="0" fontId="9" fillId="8" borderId="16" xfId="0" applyFont="1" applyFill="1" applyBorder="1" applyAlignment="1" applyProtection="1">
      <alignment vertical="center" wrapText="1"/>
      <protection locked="0"/>
    </xf>
    <xf numFmtId="0" fontId="9" fillId="8" borderId="17" xfId="0" applyFont="1" applyFill="1" applyBorder="1" applyAlignment="1" applyProtection="1">
      <alignment vertical="center" wrapText="1"/>
      <protection locked="0"/>
    </xf>
    <xf numFmtId="0" fontId="9" fillId="8" borderId="18" xfId="0" applyFont="1" applyFill="1" applyBorder="1" applyAlignment="1" applyProtection="1">
      <alignment vertical="center" wrapText="1"/>
      <protection locked="0"/>
    </xf>
    <xf numFmtId="166" fontId="9" fillId="8" borderId="18" xfId="0" applyNumberFormat="1" applyFont="1" applyFill="1" applyBorder="1" applyAlignment="1" applyProtection="1">
      <alignment vertical="center" wrapText="1"/>
      <protection locked="0"/>
    </xf>
    <xf numFmtId="165" fontId="9" fillId="8" borderId="18" xfId="0" applyNumberFormat="1" applyFont="1" applyFill="1" applyBorder="1" applyAlignment="1" applyProtection="1">
      <alignment vertical="center" wrapText="1"/>
      <protection locked="0"/>
    </xf>
    <xf numFmtId="164" fontId="9" fillId="8" borderId="10" xfId="0" applyNumberFormat="1" applyFont="1" applyFill="1" applyBorder="1" applyAlignment="1" applyProtection="1">
      <alignment vertical="center" wrapText="1"/>
      <protection locked="0"/>
    </xf>
    <xf numFmtId="0" fontId="9" fillId="8" borderId="19" xfId="0" applyFont="1" applyFill="1" applyBorder="1" applyAlignment="1" applyProtection="1">
      <alignment vertical="center" wrapText="1"/>
      <protection locked="0"/>
    </xf>
    <xf numFmtId="0" fontId="2" fillId="3" borderId="11" xfId="0" applyFont="1" applyFill="1" applyBorder="1" applyAlignment="1" applyProtection="1">
      <alignment horizontal="center" vertical="center"/>
    </xf>
    <xf numFmtId="0" fontId="2" fillId="7" borderId="11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4" borderId="11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6" fontId="2" fillId="9" borderId="0" xfId="0" applyNumberFormat="1" applyFont="1" applyFill="1" applyAlignment="1" applyProtection="1">
      <alignment vertical="center" wrapText="1"/>
    </xf>
    <xf numFmtId="0" fontId="10" fillId="9" borderId="0" xfId="0" applyFont="1" applyFill="1" applyProtection="1"/>
    <xf numFmtId="0" fontId="9" fillId="10" borderId="11" xfId="0" applyFont="1" applyFill="1" applyBorder="1" applyAlignment="1" applyProtection="1">
      <alignment horizontal="left" vertical="center"/>
    </xf>
    <xf numFmtId="6" fontId="9" fillId="10" borderId="11" xfId="0" applyNumberFormat="1" applyFont="1" applyFill="1" applyBorder="1" applyAlignment="1" applyProtection="1">
      <alignment horizontal="left" vertical="center"/>
    </xf>
    <xf numFmtId="0" fontId="17" fillId="3" borderId="23" xfId="0" applyFont="1" applyFill="1" applyBorder="1" applyAlignment="1" applyProtection="1">
      <alignment vertical="top" wrapText="1"/>
    </xf>
    <xf numFmtId="0" fontId="18" fillId="3" borderId="11" xfId="0" applyFont="1" applyFill="1" applyBorder="1" applyAlignment="1" applyProtection="1">
      <alignment horizontal="center" vertical="center" wrapText="1"/>
    </xf>
    <xf numFmtId="0" fontId="18" fillId="7" borderId="11" xfId="0" applyFont="1" applyFill="1" applyBorder="1" applyAlignment="1" applyProtection="1">
      <alignment horizontal="center" vertical="center" wrapText="1"/>
    </xf>
    <xf numFmtId="0" fontId="18" fillId="4" borderId="11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5" borderId="11" xfId="0" applyFont="1" applyFill="1" applyBorder="1" applyAlignment="1" applyProtection="1">
      <alignment horizontal="center" vertical="center" wrapText="1"/>
    </xf>
    <xf numFmtId="0" fontId="5" fillId="11" borderId="0" xfId="0" applyFont="1" applyFill="1" applyBorder="1" applyAlignment="1" applyProtection="1">
      <alignment horizontal="center" vertical="center"/>
    </xf>
    <xf numFmtId="44" fontId="2" fillId="11" borderId="0" xfId="0" applyNumberFormat="1" applyFont="1" applyFill="1" applyBorder="1" applyAlignment="1" applyProtection="1">
      <alignment horizontal="center" vertical="center"/>
    </xf>
    <xf numFmtId="164" fontId="2" fillId="11" borderId="0" xfId="0" applyNumberFormat="1" applyFont="1" applyFill="1" applyBorder="1" applyAlignment="1" applyProtection="1">
      <alignment horizontal="center" vertical="center"/>
    </xf>
    <xf numFmtId="6" fontId="2" fillId="6" borderId="11" xfId="0" applyNumberFormat="1" applyFont="1" applyFill="1" applyBorder="1" applyAlignment="1" applyProtection="1">
      <alignment horizontal="left"/>
    </xf>
    <xf numFmtId="0" fontId="5" fillId="10" borderId="11" xfId="0" applyFont="1" applyFill="1" applyBorder="1" applyAlignment="1" applyProtection="1">
      <alignment vertical="center"/>
    </xf>
    <xf numFmtId="0" fontId="2" fillId="10" borderId="11" xfId="0" applyFont="1" applyFill="1" applyBorder="1" applyAlignment="1" applyProtection="1">
      <alignment horizontal="left" wrapText="1"/>
    </xf>
    <xf numFmtId="6" fontId="5" fillId="6" borderId="11" xfId="0" applyNumberFormat="1" applyFont="1" applyFill="1" applyBorder="1" applyProtection="1"/>
    <xf numFmtId="0" fontId="10" fillId="10" borderId="11" xfId="0" applyFont="1" applyFill="1" applyBorder="1" applyAlignment="1" applyProtection="1">
      <alignment horizontal="center" vertical="center" wrapText="1"/>
    </xf>
    <xf numFmtId="0" fontId="5" fillId="10" borderId="11" xfId="0" applyFont="1" applyFill="1" applyBorder="1" applyAlignment="1" applyProtection="1">
      <alignment horizontal="center" vertical="center"/>
    </xf>
    <xf numFmtId="0" fontId="5" fillId="10" borderId="11" xfId="0" applyFont="1" applyFill="1" applyBorder="1" applyAlignment="1" applyProtection="1">
      <alignment horizontal="center" vertical="center" wrapText="1"/>
    </xf>
    <xf numFmtId="164" fontId="5" fillId="10" borderId="4" xfId="0" applyNumberFormat="1" applyFont="1" applyFill="1" applyBorder="1" applyAlignment="1" applyProtection="1">
      <alignment horizontal="right" vertical="center"/>
    </xf>
    <xf numFmtId="0" fontId="2" fillId="10" borderId="10" xfId="0" applyFont="1" applyFill="1" applyBorder="1" applyAlignment="1" applyProtection="1">
      <alignment horizontal="left" wrapText="1"/>
    </xf>
    <xf numFmtId="6" fontId="2" fillId="6" borderId="10" xfId="0" applyNumberFormat="1" applyFont="1" applyFill="1" applyBorder="1" applyAlignment="1" applyProtection="1">
      <alignment horizontal="left"/>
    </xf>
    <xf numFmtId="6" fontId="5" fillId="6" borderId="10" xfId="0" applyNumberFormat="1" applyFont="1" applyFill="1" applyBorder="1" applyProtection="1"/>
    <xf numFmtId="0" fontId="13" fillId="10" borderId="24" xfId="0" applyFont="1" applyFill="1" applyBorder="1" applyAlignment="1" applyProtection="1">
      <alignment horizontal="left"/>
    </xf>
    <xf numFmtId="0" fontId="13" fillId="10" borderId="25" xfId="0" applyFont="1" applyFill="1" applyBorder="1" applyAlignment="1" applyProtection="1">
      <alignment horizontal="left"/>
    </xf>
    <xf numFmtId="0" fontId="13" fillId="10" borderId="26" xfId="0" applyFont="1" applyFill="1" applyBorder="1" applyAlignment="1" applyProtection="1">
      <alignment horizontal="left"/>
    </xf>
    <xf numFmtId="0" fontId="4" fillId="9" borderId="21" xfId="0" applyFont="1" applyFill="1" applyBorder="1" applyAlignment="1" applyProtection="1">
      <alignment horizontal="center" vertical="center" wrapText="1"/>
    </xf>
    <xf numFmtId="0" fontId="13" fillId="10" borderId="0" xfId="0" applyFont="1" applyFill="1" applyBorder="1" applyAlignment="1" applyProtection="1">
      <alignment horizontal="center" vertical="center" wrapText="1"/>
    </xf>
    <xf numFmtId="0" fontId="11" fillId="8" borderId="2" xfId="0" applyFont="1" applyFill="1" applyBorder="1" applyAlignment="1" applyProtection="1">
      <alignment horizontal="center" vertical="center"/>
      <protection locked="0"/>
    </xf>
    <xf numFmtId="0" fontId="11" fillId="8" borderId="4" xfId="0" applyFont="1" applyFill="1" applyBorder="1" applyAlignment="1" applyProtection="1">
      <alignment horizontal="center" vertical="center"/>
      <protection locked="0"/>
    </xf>
    <xf numFmtId="0" fontId="11" fillId="8" borderId="2" xfId="0" applyFont="1" applyFill="1" applyBorder="1" applyAlignment="1" applyProtection="1">
      <alignment horizontal="left" vertical="center"/>
      <protection locked="0"/>
    </xf>
    <xf numFmtId="0" fontId="11" fillId="8" borderId="4" xfId="0" applyFont="1" applyFill="1" applyBorder="1" applyAlignment="1" applyProtection="1">
      <alignment horizontal="left" vertical="center"/>
      <protection locked="0"/>
    </xf>
    <xf numFmtId="166" fontId="11" fillId="8" borderId="2" xfId="0" applyNumberFormat="1" applyFont="1" applyFill="1" applyBorder="1" applyAlignment="1" applyProtection="1">
      <alignment horizontal="left" vertical="center"/>
      <protection locked="0"/>
    </xf>
    <xf numFmtId="166" fontId="11" fillId="8" borderId="4" xfId="0" applyNumberFormat="1" applyFont="1" applyFill="1" applyBorder="1" applyAlignment="1" applyProtection="1">
      <alignment horizontal="left" vertical="center"/>
      <protection locked="0"/>
    </xf>
    <xf numFmtId="0" fontId="5" fillId="9" borderId="0" xfId="0" applyFont="1" applyFill="1" applyAlignment="1" applyProtection="1">
      <alignment horizontal="left" vertical="center" wrapText="1"/>
    </xf>
    <xf numFmtId="0" fontId="17" fillId="3" borderId="22" xfId="0" applyFont="1" applyFill="1" applyBorder="1" applyAlignment="1" applyProtection="1">
      <alignment horizontal="center" vertical="top" wrapText="1"/>
    </xf>
    <xf numFmtId="0" fontId="17" fillId="7" borderId="22" xfId="0" applyFont="1" applyFill="1" applyBorder="1" applyAlignment="1" applyProtection="1">
      <alignment horizontal="center" vertical="top" wrapText="1"/>
    </xf>
    <xf numFmtId="0" fontId="17" fillId="7" borderId="23" xfId="0" applyFont="1" applyFill="1" applyBorder="1" applyAlignment="1" applyProtection="1">
      <alignment horizontal="center" vertical="top" wrapText="1"/>
    </xf>
    <xf numFmtId="0" fontId="17" fillId="4" borderId="22" xfId="0" applyFont="1" applyFill="1" applyBorder="1" applyAlignment="1" applyProtection="1">
      <alignment horizontal="center" vertical="top" wrapText="1"/>
    </xf>
    <xf numFmtId="0" fontId="17" fillId="4" borderId="23" xfId="0" applyFont="1" applyFill="1" applyBorder="1" applyAlignment="1" applyProtection="1">
      <alignment horizontal="center" vertical="top" wrapText="1"/>
    </xf>
    <xf numFmtId="0" fontId="17" fillId="2" borderId="22" xfId="0" applyFont="1" applyFill="1" applyBorder="1" applyAlignment="1" applyProtection="1">
      <alignment horizontal="center" vertical="top" wrapText="1"/>
    </xf>
    <xf numFmtId="0" fontId="17" fillId="2" borderId="23" xfId="0" applyFont="1" applyFill="1" applyBorder="1" applyAlignment="1" applyProtection="1">
      <alignment horizontal="center" vertical="top" wrapText="1"/>
    </xf>
    <xf numFmtId="0" fontId="17" fillId="5" borderId="22" xfId="0" applyFont="1" applyFill="1" applyBorder="1" applyAlignment="1" applyProtection="1">
      <alignment horizontal="center" vertical="top" wrapText="1"/>
    </xf>
    <xf numFmtId="0" fontId="17" fillId="5" borderId="23" xfId="0" applyFont="1" applyFill="1" applyBorder="1" applyAlignment="1" applyProtection="1">
      <alignment horizontal="center" vertical="top" wrapText="1"/>
    </xf>
    <xf numFmtId="0" fontId="5" fillId="10" borderId="2" xfId="0" applyFont="1" applyFill="1" applyBorder="1" applyAlignment="1" applyProtection="1">
      <alignment horizontal="center" vertical="center" wrapText="1"/>
    </xf>
    <xf numFmtId="0" fontId="5" fillId="10" borderId="3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</xf>
    <xf numFmtId="0" fontId="11" fillId="0" borderId="7" xfId="0" applyFont="1" applyFill="1" applyBorder="1" applyAlignment="1" applyProtection="1">
      <alignment horizontal="left" vertical="center"/>
    </xf>
    <xf numFmtId="0" fontId="5" fillId="10" borderId="24" xfId="0" applyFont="1" applyFill="1" applyBorder="1" applyAlignment="1" applyProtection="1">
      <alignment horizontal="center" vertical="center" wrapText="1"/>
    </xf>
    <xf numFmtId="0" fontId="5" fillId="10" borderId="25" xfId="0" applyFont="1" applyFill="1" applyBorder="1" applyAlignment="1" applyProtection="1">
      <alignment horizontal="center" vertical="center" wrapText="1"/>
    </xf>
    <xf numFmtId="0" fontId="5" fillId="10" borderId="26" xfId="0" applyFont="1" applyFill="1" applyBorder="1" applyAlignment="1" applyProtection="1">
      <alignment horizontal="center" vertical="center" wrapText="1"/>
    </xf>
    <xf numFmtId="0" fontId="10" fillId="10" borderId="11" xfId="0" applyFont="1" applyFill="1" applyBorder="1" applyAlignment="1" applyProtection="1">
      <alignment horizontal="center" vertical="center" wrapText="1"/>
    </xf>
    <xf numFmtId="0" fontId="5" fillId="10" borderId="11" xfId="0" applyFont="1" applyFill="1" applyBorder="1" applyAlignment="1" applyProtection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  <color rgb="FFFFCCFF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0</xdr:rowOff>
    </xdr:from>
    <xdr:to>
      <xdr:col>3</xdr:col>
      <xdr:colOff>590550</xdr:colOff>
      <xdr:row>5</xdr:row>
      <xdr:rowOff>67179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EC5A441-F574-4000-9188-19C838B8D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20" b="80345"/>
        <a:stretch/>
      </xdr:blipFill>
      <xdr:spPr>
        <a:xfrm>
          <a:off x="1609725" y="0"/>
          <a:ext cx="5857875" cy="12863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1281138</xdr:colOff>
      <xdr:row>5</xdr:row>
      <xdr:rowOff>154125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E70511C-9207-44A2-B5D9-6D5C3B32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1138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0</xdr:rowOff>
    </xdr:from>
    <xdr:to>
      <xdr:col>5</xdr:col>
      <xdr:colOff>276225</xdr:colOff>
      <xdr:row>7</xdr:row>
      <xdr:rowOff>86229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52DEF2D-53EE-49DD-9E50-B2D61B7E7D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20" b="80345"/>
        <a:stretch/>
      </xdr:blipFill>
      <xdr:spPr>
        <a:xfrm>
          <a:off x="1609725" y="0"/>
          <a:ext cx="5857875" cy="13530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1281138</xdr:colOff>
      <xdr:row>7</xdr:row>
      <xdr:rowOff>173175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DAAEBF3-3B78-42F5-83D7-457865912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1138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6329-2C15-4F37-AC7A-56914809082F}">
  <sheetPr>
    <pageSetUpPr fitToPage="1"/>
  </sheetPr>
  <dimension ref="A1:K166"/>
  <sheetViews>
    <sheetView showGridLines="0" tabSelected="1" zoomScale="90" zoomScaleNormal="90" workbookViewId="0">
      <pane ySplit="18" topLeftCell="A19" activePane="bottomLeft" state="frozen"/>
      <selection pane="bottomLeft" activeCell="A19" sqref="A19"/>
    </sheetView>
  </sheetViews>
  <sheetFormatPr baseColWidth="10" defaultColWidth="10.7109375" defaultRowHeight="14.25" x14ac:dyDescent="0.25"/>
  <cols>
    <col min="1" max="1" width="38.7109375" style="24" customWidth="1"/>
    <col min="2" max="2" width="25.85546875" style="24" customWidth="1"/>
    <col min="3" max="3" width="38.5703125" style="24" customWidth="1"/>
    <col min="4" max="4" width="22.85546875" style="24" bestFit="1" customWidth="1"/>
    <col min="5" max="5" width="21.28515625" style="24" customWidth="1"/>
    <col min="6" max="9" width="20" style="24" customWidth="1"/>
    <col min="10" max="10" width="15.85546875" style="24" bestFit="1" customWidth="1"/>
    <col min="11" max="11" width="11" style="24" customWidth="1"/>
    <col min="12" max="16384" width="10.7109375" style="24"/>
  </cols>
  <sheetData>
    <row r="1" spans="1:9" s="15" customFormat="1" x14ac:dyDescent="0.2">
      <c r="E1" s="108" t="s">
        <v>103</v>
      </c>
      <c r="F1" s="108"/>
      <c r="G1" s="108"/>
    </row>
    <row r="2" spans="1:9" s="15" customFormat="1" x14ac:dyDescent="0.2">
      <c r="E2" s="107" t="s">
        <v>108</v>
      </c>
      <c r="F2" s="107"/>
      <c r="G2" s="56" t="s">
        <v>104</v>
      </c>
    </row>
    <row r="3" spans="1:9" s="15" customFormat="1" x14ac:dyDescent="0.2">
      <c r="E3" s="107" t="s">
        <v>105</v>
      </c>
      <c r="F3" s="107"/>
      <c r="G3" s="57">
        <v>8</v>
      </c>
    </row>
    <row r="4" spans="1:9" s="15" customFormat="1" ht="22.5" customHeight="1" x14ac:dyDescent="0.2">
      <c r="E4" s="107" t="s">
        <v>106</v>
      </c>
      <c r="F4" s="107"/>
      <c r="G4" s="57">
        <v>16</v>
      </c>
    </row>
    <row r="5" spans="1:9" s="15" customFormat="1" x14ac:dyDescent="0.2">
      <c r="E5" s="107" t="s">
        <v>107</v>
      </c>
      <c r="F5" s="107"/>
      <c r="G5" s="57" t="s">
        <v>109</v>
      </c>
    </row>
    <row r="6" spans="1:9" s="15" customFormat="1" x14ac:dyDescent="0.2">
      <c r="E6" s="55" t="s">
        <v>114</v>
      </c>
    </row>
    <row r="7" spans="1:9" s="15" customFormat="1" x14ac:dyDescent="0.2">
      <c r="A7" s="16"/>
    </row>
    <row r="8" spans="1:9" s="15" customFormat="1" x14ac:dyDescent="0.2">
      <c r="A8" s="16"/>
    </row>
    <row r="9" spans="1:9" s="15" customFormat="1" ht="15" x14ac:dyDescent="0.2">
      <c r="A9" s="16"/>
      <c r="E9" s="78" t="s">
        <v>119</v>
      </c>
      <c r="F9" s="79"/>
      <c r="G9" s="79"/>
      <c r="H9" s="79"/>
      <c r="I9" s="80"/>
    </row>
    <row r="10" spans="1:9" s="18" customFormat="1" ht="35.25" customHeight="1" thickBot="1" x14ac:dyDescent="0.3">
      <c r="A10" s="17" t="s">
        <v>0</v>
      </c>
      <c r="B10" s="81" t="s">
        <v>102</v>
      </c>
      <c r="C10" s="81"/>
      <c r="E10" s="59" t="s">
        <v>129</v>
      </c>
      <c r="F10" s="60" t="s">
        <v>121</v>
      </c>
      <c r="G10" s="61" t="s">
        <v>123</v>
      </c>
      <c r="H10" s="62" t="s">
        <v>125</v>
      </c>
      <c r="I10" s="63" t="s">
        <v>128</v>
      </c>
    </row>
    <row r="11" spans="1:9" s="18" customFormat="1" ht="30" customHeight="1" thickBot="1" x14ac:dyDescent="0.3">
      <c r="A11" s="22" t="s">
        <v>1</v>
      </c>
      <c r="B11" s="83" t="s">
        <v>72</v>
      </c>
      <c r="C11" s="84"/>
      <c r="E11" s="90" t="s">
        <v>120</v>
      </c>
      <c r="F11" s="91" t="s">
        <v>122</v>
      </c>
      <c r="G11" s="93" t="s">
        <v>124</v>
      </c>
      <c r="H11" s="95" t="s">
        <v>126</v>
      </c>
      <c r="I11" s="97" t="s">
        <v>127</v>
      </c>
    </row>
    <row r="12" spans="1:9" s="18" customFormat="1" ht="6" customHeight="1" thickBot="1" x14ac:dyDescent="0.3">
      <c r="A12" s="17"/>
      <c r="B12" s="19"/>
      <c r="C12" s="19"/>
      <c r="D12" s="19"/>
      <c r="E12" s="90"/>
      <c r="F12" s="91"/>
      <c r="G12" s="93"/>
      <c r="H12" s="95"/>
      <c r="I12" s="97"/>
    </row>
    <row r="13" spans="1:9" s="18" customFormat="1" ht="26.25" customHeight="1" thickBot="1" x14ac:dyDescent="0.3">
      <c r="A13" s="22" t="s">
        <v>59</v>
      </c>
      <c r="B13" s="85"/>
      <c r="C13" s="86"/>
      <c r="E13" s="90"/>
      <c r="F13" s="91"/>
      <c r="G13" s="93"/>
      <c r="H13" s="95"/>
      <c r="I13" s="97"/>
    </row>
    <row r="14" spans="1:9" s="18" customFormat="1" ht="6" customHeight="1" thickBot="1" x14ac:dyDescent="0.3">
      <c r="A14" s="17"/>
      <c r="B14" s="19"/>
      <c r="C14" s="19"/>
      <c r="D14" s="19"/>
      <c r="E14" s="90"/>
      <c r="F14" s="91"/>
      <c r="G14" s="93"/>
      <c r="H14" s="95"/>
      <c r="I14" s="97"/>
    </row>
    <row r="15" spans="1:9" s="18" customFormat="1" ht="26.25" customHeight="1" thickBot="1" x14ac:dyDescent="0.3">
      <c r="A15" s="22" t="s">
        <v>60</v>
      </c>
      <c r="B15" s="87"/>
      <c r="C15" s="88"/>
      <c r="E15" s="90"/>
      <c r="F15" s="91"/>
      <c r="G15" s="93"/>
      <c r="H15" s="95"/>
      <c r="I15" s="97"/>
    </row>
    <row r="16" spans="1:9" s="18" customFormat="1" ht="15" customHeight="1" x14ac:dyDescent="0.25">
      <c r="A16" s="17"/>
      <c r="B16" s="23"/>
      <c r="C16" s="23"/>
      <c r="E16" s="58"/>
      <c r="F16" s="92"/>
      <c r="G16" s="94"/>
      <c r="H16" s="96"/>
      <c r="I16" s="98"/>
    </row>
    <row r="17" spans="1:11" ht="15" thickBot="1" x14ac:dyDescent="0.3">
      <c r="A17" s="89" t="s">
        <v>99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</row>
    <row r="18" spans="1:11" s="28" customFormat="1" ht="68.25" x14ac:dyDescent="0.25">
      <c r="A18" s="25" t="s">
        <v>73</v>
      </c>
      <c r="B18" s="26" t="s">
        <v>74</v>
      </c>
      <c r="C18" s="26" t="s">
        <v>75</v>
      </c>
      <c r="D18" s="26" t="s">
        <v>76</v>
      </c>
      <c r="E18" s="26" t="s">
        <v>100</v>
      </c>
      <c r="F18" s="26" t="s">
        <v>85</v>
      </c>
      <c r="G18" s="26" t="s">
        <v>98</v>
      </c>
      <c r="H18" s="26" t="s">
        <v>86</v>
      </c>
      <c r="I18" s="26" t="s">
        <v>131</v>
      </c>
      <c r="J18" s="26" t="s">
        <v>130</v>
      </c>
      <c r="K18" s="27" t="s">
        <v>77</v>
      </c>
    </row>
    <row r="19" spans="1:11" s="29" customFormat="1" ht="22.5" customHeight="1" x14ac:dyDescent="0.25">
      <c r="A19" s="34"/>
      <c r="B19" s="35"/>
      <c r="C19" s="35"/>
      <c r="D19" s="36"/>
      <c r="E19" s="37"/>
      <c r="F19" s="38"/>
      <c r="G19" s="39"/>
      <c r="H19" s="35" t="s">
        <v>96</v>
      </c>
      <c r="I19" s="35"/>
      <c r="J19" s="40" t="s">
        <v>141</v>
      </c>
      <c r="K19" s="41" t="s">
        <v>97</v>
      </c>
    </row>
    <row r="20" spans="1:11" s="29" customFormat="1" ht="22.5" customHeight="1" x14ac:dyDescent="0.25">
      <c r="A20" s="34"/>
      <c r="B20" s="35"/>
      <c r="C20" s="35"/>
      <c r="D20" s="36"/>
      <c r="E20" s="35"/>
      <c r="F20" s="38"/>
      <c r="G20" s="39"/>
      <c r="H20" s="35"/>
      <c r="I20" s="35"/>
      <c r="J20" s="40"/>
      <c r="K20" s="41"/>
    </row>
    <row r="21" spans="1:11" s="29" customFormat="1" ht="22.5" customHeight="1" x14ac:dyDescent="0.25">
      <c r="A21" s="34"/>
      <c r="B21" s="35"/>
      <c r="C21" s="35"/>
      <c r="D21" s="36"/>
      <c r="E21" s="35"/>
      <c r="F21" s="38"/>
      <c r="G21" s="39"/>
      <c r="H21" s="35"/>
      <c r="I21" s="35"/>
      <c r="J21" s="40"/>
      <c r="K21" s="41"/>
    </row>
    <row r="22" spans="1:11" s="29" customFormat="1" ht="22.5" customHeight="1" x14ac:dyDescent="0.25">
      <c r="A22" s="34"/>
      <c r="B22" s="35"/>
      <c r="C22" s="35"/>
      <c r="D22" s="36"/>
      <c r="E22" s="35"/>
      <c r="F22" s="38"/>
      <c r="G22" s="39"/>
      <c r="H22" s="35"/>
      <c r="I22" s="35"/>
      <c r="J22" s="40"/>
      <c r="K22" s="41"/>
    </row>
    <row r="23" spans="1:11" s="29" customFormat="1" ht="22.5" customHeight="1" x14ac:dyDescent="0.25">
      <c r="A23" s="34"/>
      <c r="B23" s="35"/>
      <c r="C23" s="35"/>
      <c r="D23" s="36"/>
      <c r="E23" s="35"/>
      <c r="F23" s="38"/>
      <c r="G23" s="39"/>
      <c r="H23" s="35"/>
      <c r="I23" s="35"/>
      <c r="J23" s="40"/>
      <c r="K23" s="41"/>
    </row>
    <row r="24" spans="1:11" s="29" customFormat="1" ht="22.5" customHeight="1" x14ac:dyDescent="0.25">
      <c r="A24" s="34"/>
      <c r="B24" s="35"/>
      <c r="C24" s="35"/>
      <c r="D24" s="36"/>
      <c r="E24" s="35"/>
      <c r="F24" s="38"/>
      <c r="G24" s="35"/>
      <c r="H24" s="35"/>
      <c r="I24" s="35"/>
      <c r="J24" s="40"/>
      <c r="K24" s="41"/>
    </row>
    <row r="25" spans="1:11" s="29" customFormat="1" ht="22.5" customHeight="1" x14ac:dyDescent="0.25">
      <c r="A25" s="34"/>
      <c r="B25" s="35"/>
      <c r="C25" s="35"/>
      <c r="D25" s="36"/>
      <c r="E25" s="35"/>
      <c r="F25" s="38"/>
      <c r="G25" s="35"/>
      <c r="H25" s="35"/>
      <c r="I25" s="35"/>
      <c r="J25" s="40"/>
      <c r="K25" s="41"/>
    </row>
    <row r="26" spans="1:11" s="29" customFormat="1" ht="22.5" customHeight="1" x14ac:dyDescent="0.25">
      <c r="A26" s="34"/>
      <c r="B26" s="35"/>
      <c r="C26" s="35"/>
      <c r="D26" s="36"/>
      <c r="E26" s="35"/>
      <c r="F26" s="38"/>
      <c r="G26" s="35"/>
      <c r="H26" s="35"/>
      <c r="I26" s="35"/>
      <c r="J26" s="40"/>
      <c r="K26" s="41"/>
    </row>
    <row r="27" spans="1:11" s="29" customFormat="1" ht="22.5" customHeight="1" x14ac:dyDescent="0.25">
      <c r="A27" s="34"/>
      <c r="B27" s="35"/>
      <c r="C27" s="35"/>
      <c r="D27" s="36"/>
      <c r="E27" s="35"/>
      <c r="F27" s="38"/>
      <c r="G27" s="35"/>
      <c r="H27" s="35"/>
      <c r="I27" s="35"/>
      <c r="J27" s="40"/>
      <c r="K27" s="41"/>
    </row>
    <row r="28" spans="1:11" s="29" customFormat="1" ht="22.5" customHeight="1" x14ac:dyDescent="0.25">
      <c r="A28" s="34"/>
      <c r="B28" s="35"/>
      <c r="C28" s="35"/>
      <c r="D28" s="36"/>
      <c r="E28" s="35"/>
      <c r="F28" s="38"/>
      <c r="G28" s="35"/>
      <c r="H28" s="35"/>
      <c r="I28" s="35"/>
      <c r="J28" s="40"/>
      <c r="K28" s="41"/>
    </row>
    <row r="29" spans="1:11" s="29" customFormat="1" ht="22.5" customHeight="1" x14ac:dyDescent="0.25">
      <c r="A29" s="34"/>
      <c r="B29" s="35"/>
      <c r="C29" s="35"/>
      <c r="D29" s="36"/>
      <c r="E29" s="35"/>
      <c r="F29" s="38"/>
      <c r="G29" s="35"/>
      <c r="H29" s="35"/>
      <c r="I29" s="35"/>
      <c r="J29" s="40"/>
      <c r="K29" s="41"/>
    </row>
    <row r="30" spans="1:11" s="29" customFormat="1" ht="22.5" customHeight="1" x14ac:dyDescent="0.25">
      <c r="A30" s="34"/>
      <c r="B30" s="35"/>
      <c r="C30" s="35"/>
      <c r="D30" s="36"/>
      <c r="E30" s="35"/>
      <c r="F30" s="38"/>
      <c r="G30" s="35"/>
      <c r="H30" s="35"/>
      <c r="I30" s="35"/>
      <c r="J30" s="40"/>
      <c r="K30" s="41"/>
    </row>
    <row r="31" spans="1:11" s="29" customFormat="1" ht="22.5" customHeight="1" x14ac:dyDescent="0.25">
      <c r="A31" s="34"/>
      <c r="B31" s="35"/>
      <c r="C31" s="35"/>
      <c r="D31" s="36"/>
      <c r="E31" s="35"/>
      <c r="F31" s="38"/>
      <c r="G31" s="35"/>
      <c r="H31" s="35"/>
      <c r="I31" s="35"/>
      <c r="J31" s="40"/>
      <c r="K31" s="41"/>
    </row>
    <row r="32" spans="1:11" s="29" customFormat="1" ht="22.5" customHeight="1" x14ac:dyDescent="0.25">
      <c r="A32" s="34"/>
      <c r="B32" s="35"/>
      <c r="C32" s="35"/>
      <c r="D32" s="36"/>
      <c r="E32" s="35"/>
      <c r="F32" s="38"/>
      <c r="G32" s="35"/>
      <c r="H32" s="35"/>
      <c r="I32" s="35"/>
      <c r="J32" s="40"/>
      <c r="K32" s="41"/>
    </row>
    <row r="33" spans="1:11" s="29" customFormat="1" ht="22.5" customHeight="1" x14ac:dyDescent="0.25">
      <c r="A33" s="34"/>
      <c r="B33" s="35"/>
      <c r="C33" s="35"/>
      <c r="D33" s="36"/>
      <c r="E33" s="35"/>
      <c r="F33" s="38"/>
      <c r="G33" s="35"/>
      <c r="H33" s="35"/>
      <c r="I33" s="35"/>
      <c r="J33" s="40"/>
      <c r="K33" s="41"/>
    </row>
    <row r="34" spans="1:11" s="29" customFormat="1" ht="22.5" customHeight="1" x14ac:dyDescent="0.25">
      <c r="A34" s="34"/>
      <c r="B34" s="35"/>
      <c r="C34" s="35"/>
      <c r="D34" s="36"/>
      <c r="E34" s="35"/>
      <c r="F34" s="38"/>
      <c r="G34" s="35"/>
      <c r="H34" s="35"/>
      <c r="I34" s="35"/>
      <c r="J34" s="40"/>
      <c r="K34" s="41"/>
    </row>
    <row r="35" spans="1:11" s="29" customFormat="1" ht="22.5" customHeight="1" x14ac:dyDescent="0.25">
      <c r="A35" s="34"/>
      <c r="B35" s="35"/>
      <c r="C35" s="35"/>
      <c r="D35" s="36"/>
      <c r="E35" s="35"/>
      <c r="F35" s="38"/>
      <c r="G35" s="35"/>
      <c r="H35" s="35"/>
      <c r="I35" s="35"/>
      <c r="J35" s="40"/>
      <c r="K35" s="41"/>
    </row>
    <row r="36" spans="1:11" s="29" customFormat="1" ht="22.5" customHeight="1" x14ac:dyDescent="0.25">
      <c r="A36" s="34"/>
      <c r="B36" s="35"/>
      <c r="C36" s="35"/>
      <c r="D36" s="36"/>
      <c r="E36" s="35"/>
      <c r="F36" s="38"/>
      <c r="G36" s="35"/>
      <c r="H36" s="35"/>
      <c r="I36" s="35"/>
      <c r="J36" s="40"/>
      <c r="K36" s="41"/>
    </row>
    <row r="37" spans="1:11" s="29" customFormat="1" ht="22.5" customHeight="1" x14ac:dyDescent="0.25">
      <c r="A37" s="34"/>
      <c r="B37" s="35"/>
      <c r="C37" s="35"/>
      <c r="D37" s="36"/>
      <c r="E37" s="35"/>
      <c r="F37" s="38"/>
      <c r="G37" s="35"/>
      <c r="H37" s="35"/>
      <c r="I37" s="35"/>
      <c r="J37" s="40"/>
      <c r="K37" s="41"/>
    </row>
    <row r="38" spans="1:11" s="29" customFormat="1" ht="22.5" customHeight="1" x14ac:dyDescent="0.25">
      <c r="A38" s="34"/>
      <c r="B38" s="35"/>
      <c r="C38" s="35"/>
      <c r="D38" s="36"/>
      <c r="E38" s="35"/>
      <c r="F38" s="38"/>
      <c r="G38" s="35"/>
      <c r="H38" s="35"/>
      <c r="I38" s="35"/>
      <c r="J38" s="40"/>
      <c r="K38" s="41"/>
    </row>
    <row r="39" spans="1:11" s="29" customFormat="1" ht="22.5" customHeight="1" x14ac:dyDescent="0.25">
      <c r="A39" s="34"/>
      <c r="B39" s="35"/>
      <c r="C39" s="35"/>
      <c r="D39" s="36"/>
      <c r="E39" s="35"/>
      <c r="F39" s="38"/>
      <c r="G39" s="35"/>
      <c r="H39" s="35"/>
      <c r="I39" s="35"/>
      <c r="J39" s="40"/>
      <c r="K39" s="41"/>
    </row>
    <row r="40" spans="1:11" s="29" customFormat="1" ht="22.5" customHeight="1" x14ac:dyDescent="0.25">
      <c r="A40" s="34"/>
      <c r="B40" s="35"/>
      <c r="C40" s="35"/>
      <c r="D40" s="36"/>
      <c r="E40" s="35"/>
      <c r="F40" s="38"/>
      <c r="G40" s="35"/>
      <c r="H40" s="35"/>
      <c r="I40" s="35"/>
      <c r="J40" s="40"/>
      <c r="K40" s="41"/>
    </row>
    <row r="41" spans="1:11" s="29" customFormat="1" ht="22.5" customHeight="1" x14ac:dyDescent="0.25">
      <c r="A41" s="34"/>
      <c r="B41" s="35"/>
      <c r="C41" s="35"/>
      <c r="D41" s="36"/>
      <c r="E41" s="35"/>
      <c r="F41" s="38"/>
      <c r="G41" s="35"/>
      <c r="H41" s="35"/>
      <c r="I41" s="35"/>
      <c r="J41" s="40"/>
      <c r="K41" s="41"/>
    </row>
    <row r="42" spans="1:11" s="29" customFormat="1" ht="22.5" customHeight="1" x14ac:dyDescent="0.25">
      <c r="A42" s="34"/>
      <c r="B42" s="35"/>
      <c r="C42" s="35"/>
      <c r="D42" s="36"/>
      <c r="E42" s="35"/>
      <c r="F42" s="38"/>
      <c r="G42" s="35"/>
      <c r="H42" s="35"/>
      <c r="I42" s="35"/>
      <c r="J42" s="40"/>
      <c r="K42" s="41"/>
    </row>
    <row r="43" spans="1:11" s="29" customFormat="1" ht="22.5" customHeight="1" thickBot="1" x14ac:dyDescent="0.3">
      <c r="A43" s="42"/>
      <c r="B43" s="43"/>
      <c r="C43" s="43"/>
      <c r="D43" s="44"/>
      <c r="E43" s="43"/>
      <c r="F43" s="45"/>
      <c r="G43" s="43"/>
      <c r="H43" s="43"/>
      <c r="I43" s="43"/>
      <c r="J43" s="46"/>
      <c r="K43" s="47"/>
    </row>
    <row r="44" spans="1:11" ht="105" customHeight="1" thickTop="1" thickBot="1" x14ac:dyDescent="0.3">
      <c r="G44" s="82" t="s">
        <v>101</v>
      </c>
      <c r="H44" s="82"/>
      <c r="I44" s="82"/>
      <c r="J44" s="30">
        <f>SUM(J19:J43)</f>
        <v>0</v>
      </c>
      <c r="K44" s="31"/>
    </row>
    <row r="45" spans="1:11" ht="30" customHeight="1" thickTop="1" x14ac:dyDescent="0.25">
      <c r="H45" s="32"/>
      <c r="I45" s="32"/>
      <c r="J45" s="31"/>
      <c r="K45" s="31"/>
    </row>
    <row r="46" spans="1:11" ht="30" customHeight="1" x14ac:dyDescent="0.25"/>
    <row r="47" spans="1:11" ht="30" customHeight="1" x14ac:dyDescent="0.25"/>
    <row r="48" spans="1:11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38" spans="2:2" ht="28.5" x14ac:dyDescent="0.25">
      <c r="B138" s="24" t="s">
        <v>96</v>
      </c>
    </row>
    <row r="139" spans="2:2" x14ac:dyDescent="0.25">
      <c r="B139" s="20" t="s">
        <v>78</v>
      </c>
    </row>
    <row r="140" spans="2:2" x14ac:dyDescent="0.25">
      <c r="B140" s="20" t="s">
        <v>79</v>
      </c>
    </row>
    <row r="141" spans="2:2" x14ac:dyDescent="0.25">
      <c r="B141" s="20" t="s">
        <v>80</v>
      </c>
    </row>
    <row r="142" spans="2:2" x14ac:dyDescent="0.25">
      <c r="B142" s="20" t="s">
        <v>81</v>
      </c>
    </row>
    <row r="143" spans="2:2" ht="15" thickBot="1" x14ac:dyDescent="0.3">
      <c r="B143" s="21" t="s">
        <v>82</v>
      </c>
    </row>
    <row r="144" spans="2:2" ht="15" thickTop="1" x14ac:dyDescent="0.25"/>
    <row r="146" spans="2:2" x14ac:dyDescent="0.25">
      <c r="B146" s="24" t="s">
        <v>83</v>
      </c>
    </row>
    <row r="147" spans="2:2" x14ac:dyDescent="0.25">
      <c r="B147" s="24" t="s">
        <v>84</v>
      </c>
    </row>
    <row r="148" spans="2:2" ht="28.5" x14ac:dyDescent="0.25">
      <c r="B148" s="24" t="s">
        <v>141</v>
      </c>
    </row>
    <row r="149" spans="2:2" ht="28.5" x14ac:dyDescent="0.25">
      <c r="B149" s="24" t="s">
        <v>87</v>
      </c>
    </row>
    <row r="150" spans="2:2" x14ac:dyDescent="0.25">
      <c r="B150" s="54">
        <v>10</v>
      </c>
    </row>
    <row r="151" spans="2:2" x14ac:dyDescent="0.25">
      <c r="B151" s="33">
        <v>8</v>
      </c>
    </row>
    <row r="152" spans="2:2" x14ac:dyDescent="0.25">
      <c r="B152" s="33">
        <v>16</v>
      </c>
    </row>
    <row r="153" spans="2:2" x14ac:dyDescent="0.25">
      <c r="B153" s="33">
        <v>19</v>
      </c>
    </row>
    <row r="154" spans="2:2" x14ac:dyDescent="0.25">
      <c r="B154" s="24" t="s">
        <v>97</v>
      </c>
    </row>
    <row r="155" spans="2:2" x14ac:dyDescent="0.25">
      <c r="B155" s="24" t="s">
        <v>112</v>
      </c>
    </row>
    <row r="156" spans="2:2" x14ac:dyDescent="0.25">
      <c r="B156" s="24" t="s">
        <v>113</v>
      </c>
    </row>
    <row r="157" spans="2:2" x14ac:dyDescent="0.25">
      <c r="B157" s="24" t="s">
        <v>88</v>
      </c>
    </row>
    <row r="158" spans="2:2" x14ac:dyDescent="0.25">
      <c r="B158" s="24" t="s">
        <v>89</v>
      </c>
    </row>
    <row r="159" spans="2:2" x14ac:dyDescent="0.25">
      <c r="B159" s="24" t="s">
        <v>90</v>
      </c>
    </row>
    <row r="160" spans="2:2" x14ac:dyDescent="0.25">
      <c r="B160" s="24" t="s">
        <v>91</v>
      </c>
    </row>
    <row r="161" spans="2:2" x14ac:dyDescent="0.25">
      <c r="B161" s="24" t="s">
        <v>110</v>
      </c>
    </row>
    <row r="162" spans="2:2" x14ac:dyDescent="0.25">
      <c r="B162" s="24" t="s">
        <v>92</v>
      </c>
    </row>
    <row r="163" spans="2:2" x14ac:dyDescent="0.25">
      <c r="B163" s="24" t="s">
        <v>93</v>
      </c>
    </row>
    <row r="164" spans="2:2" x14ac:dyDescent="0.25">
      <c r="B164" s="24" t="s">
        <v>94</v>
      </c>
    </row>
    <row r="165" spans="2:2" x14ac:dyDescent="0.25">
      <c r="B165" s="24" t="s">
        <v>95</v>
      </c>
    </row>
    <row r="166" spans="2:2" x14ac:dyDescent="0.25">
      <c r="B166" s="24" t="s">
        <v>111</v>
      </c>
    </row>
  </sheetData>
  <sheetProtection algorithmName="SHA-512" hashValue="DrKXjJ3k3HmHeeB373J6idDgS6+1MBVB5wxnK/6XkzXycjA9QAjIgGEvk1B489xumiJ8xvPebmdF+6SIJtBBsg==" saltValue="dD8cglTkFxSsKcQ5zGy1Sw==" spinCount="100000" sheet="1" objects="1" scenarios="1" selectLockedCells="1"/>
  <mergeCells count="17">
    <mergeCell ref="E2:F2"/>
    <mergeCell ref="E3:F3"/>
    <mergeCell ref="E4:F4"/>
    <mergeCell ref="E5:F5"/>
    <mergeCell ref="E1:G1"/>
    <mergeCell ref="E9:I9"/>
    <mergeCell ref="B10:C10"/>
    <mergeCell ref="G44:I44"/>
    <mergeCell ref="B11:C11"/>
    <mergeCell ref="B13:C13"/>
    <mergeCell ref="B15:C15"/>
    <mergeCell ref="A17:K17"/>
    <mergeCell ref="E11:E15"/>
    <mergeCell ref="F11:F16"/>
    <mergeCell ref="G11:G16"/>
    <mergeCell ref="H11:H16"/>
    <mergeCell ref="I11:I16"/>
  </mergeCells>
  <dataValidations count="5">
    <dataValidation type="list" allowBlank="1" showInputMessage="1" showErrorMessage="1" sqref="B14:D14 B12:D12" xr:uid="{320A5BDC-0DD8-4B07-BEE0-0D34E31DB454}">
      <formula1>#REF!</formula1>
    </dataValidation>
    <dataValidation type="list" allowBlank="1" showInputMessage="1" showErrorMessage="1" sqref="I19:I43" xr:uid="{CA20186B-E3C9-430F-8ED1-AF4DF300AC17}">
      <formula1>$B$146:$B$147</formula1>
    </dataValidation>
    <dataValidation type="list" errorStyle="information" allowBlank="1" showInputMessage="1" showErrorMessage="1" errorTitle="Obligatoire" error="Choisir dans la liste déroulante" sqref="K19:K43" xr:uid="{FD89A8D5-9100-4CBF-A9B2-5A46F0A7C2AB}">
      <formula1>$B$154:$B$166</formula1>
    </dataValidation>
    <dataValidation type="list" errorStyle="information" showInputMessage="1" showErrorMessage="1" errorTitle="obligatoire" error="Choisir dans la liste déroulante" sqref="H19:H43" xr:uid="{E700C1E9-EA18-4245-A90C-02858DADDEA2}">
      <formula1>$B$138:$B$143</formula1>
    </dataValidation>
    <dataValidation type="list" errorStyle="warning" allowBlank="1" showInputMessage="1" showErrorMessage="1" errorTitle="Tarif" error="Choisir dans la liste déroulante selon la grille des tarifs ci-dessus_x000a_" sqref="J19:J43" xr:uid="{433450D5-241D-4605-AA0E-2239CE0AC85B}">
      <formula1>$B$148:$B$153</formula1>
    </dataValidation>
  </dataValidations>
  <pageMargins left="0.25" right="0.25" top="0.75" bottom="0.75" header="0.3" footer="0.3"/>
  <pageSetup paperSize="9" scale="49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showInputMessage="1" showErrorMessage="1" errorTitle="Obligatoire" error="Sélectionnez votre club dans la liste déroulante_x000a_" xr:uid="{259B0FF1-9BF9-47EB-9DD4-79C7BFADC6F2}">
          <x14:formula1>
            <xm:f>'Réservé Codep'!$A$279:$A$336</xm:f>
          </x14:formula1>
          <xm:sqref>B11:C11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9F16-E3DB-4216-A9E7-B36EDAC67665}">
  <sheetPr>
    <pageSetUpPr fitToPage="1"/>
  </sheetPr>
  <dimension ref="A7:S336"/>
  <sheetViews>
    <sheetView showGridLines="0" zoomScale="75" zoomScaleNormal="75" workbookViewId="0">
      <selection activeCell="C17" sqref="C17"/>
    </sheetView>
  </sheetViews>
  <sheetFormatPr baseColWidth="10" defaultRowHeight="14.25" x14ac:dyDescent="0.2"/>
  <cols>
    <col min="1" max="1" width="41.5703125" style="1" bestFit="1" customWidth="1"/>
    <col min="2" max="2" width="18.140625" style="1" customWidth="1"/>
    <col min="3" max="3" width="16.7109375" style="1" customWidth="1"/>
    <col min="4" max="4" width="20" style="1" customWidth="1"/>
    <col min="5" max="16384" width="11.42578125" style="1"/>
  </cols>
  <sheetData>
    <row r="7" spans="1:4" x14ac:dyDescent="0.2">
      <c r="A7" s="2"/>
    </row>
    <row r="8" spans="1:4" x14ac:dyDescent="0.2">
      <c r="A8" s="2"/>
    </row>
    <row r="9" spans="1:4" x14ac:dyDescent="0.2">
      <c r="A9" s="2"/>
    </row>
    <row r="10" spans="1:4" ht="15" thickBot="1" x14ac:dyDescent="0.25">
      <c r="A10" s="2" t="s">
        <v>0</v>
      </c>
    </row>
    <row r="11" spans="1:4" s="4" customFormat="1" ht="26.25" customHeight="1" thickTop="1" thickBot="1" x14ac:dyDescent="0.3">
      <c r="A11" s="22" t="s">
        <v>1</v>
      </c>
      <c r="B11" s="101" t="str">
        <f>Inscription!B11</f>
        <v>sélectionnez dans la liste</v>
      </c>
      <c r="C11" s="102"/>
      <c r="D11" s="103"/>
    </row>
    <row r="12" spans="1:4" s="4" customFormat="1" ht="6" customHeight="1" thickTop="1" thickBot="1" x14ac:dyDescent="0.3">
      <c r="A12" s="3"/>
      <c r="B12" s="5"/>
      <c r="C12" s="5"/>
      <c r="D12" s="5"/>
    </row>
    <row r="13" spans="1:4" s="4" customFormat="1" ht="26.25" customHeight="1" thickTop="1" thickBot="1" x14ac:dyDescent="0.3">
      <c r="A13" s="22" t="s">
        <v>59</v>
      </c>
      <c r="B13" s="101">
        <f>Inscription!B13</f>
        <v>0</v>
      </c>
      <c r="C13" s="102"/>
      <c r="D13" s="103"/>
    </row>
    <row r="14" spans="1:4" s="4" customFormat="1" ht="6" customHeight="1" thickTop="1" thickBot="1" x14ac:dyDescent="0.3">
      <c r="A14" s="3"/>
      <c r="B14" s="5"/>
      <c r="C14" s="5"/>
      <c r="D14" s="5"/>
    </row>
    <row r="15" spans="1:4" s="4" customFormat="1" ht="26.25" customHeight="1" thickTop="1" thickBot="1" x14ac:dyDescent="0.3">
      <c r="A15" s="22" t="s">
        <v>60</v>
      </c>
      <c r="B15" s="101">
        <f>Inscription!B15</f>
        <v>0</v>
      </c>
      <c r="C15" s="102"/>
      <c r="D15" s="103"/>
    </row>
    <row r="16" spans="1:4" ht="15" thickTop="1" x14ac:dyDescent="0.2"/>
    <row r="18" spans="1:19" s="3" customFormat="1" ht="42.75" customHeight="1" x14ac:dyDescent="0.25">
      <c r="A18" s="72" t="s">
        <v>61</v>
      </c>
      <c r="B18" s="73" t="s">
        <v>62</v>
      </c>
      <c r="C18" s="64"/>
      <c r="D18" s="68" t="s">
        <v>103</v>
      </c>
      <c r="E18" s="68"/>
      <c r="F18" s="68"/>
      <c r="H18" s="104" t="s">
        <v>63</v>
      </c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6"/>
    </row>
    <row r="19" spans="1:19" ht="84.75" customHeight="1" x14ac:dyDescent="0.2">
      <c r="A19" s="10" t="s">
        <v>132</v>
      </c>
      <c r="B19" s="48">
        <f>COUNTIF(Inscription!H19:H43,"2 KM ENFANTS")</f>
        <v>0</v>
      </c>
      <c r="C19" s="65"/>
      <c r="D19" s="69" t="s">
        <v>137</v>
      </c>
      <c r="E19" s="67">
        <v>10</v>
      </c>
      <c r="F19" s="70">
        <f>(COUNTIF(Inscription!J19:J43,"10"))*E19</f>
        <v>0</v>
      </c>
      <c r="H19" s="71" t="s">
        <v>117</v>
      </c>
      <c r="I19" s="71" t="s">
        <v>118</v>
      </c>
      <c r="J19" s="71" t="s">
        <v>64</v>
      </c>
      <c r="K19" s="71" t="s">
        <v>65</v>
      </c>
      <c r="L19" s="71" t="s">
        <v>66</v>
      </c>
      <c r="M19" s="71" t="s">
        <v>67</v>
      </c>
      <c r="N19" s="71" t="s">
        <v>115</v>
      </c>
      <c r="O19" s="71" t="s">
        <v>68</v>
      </c>
      <c r="P19" s="71" t="s">
        <v>69</v>
      </c>
      <c r="Q19" s="71" t="s">
        <v>70</v>
      </c>
      <c r="R19" s="71" t="s">
        <v>71</v>
      </c>
      <c r="S19" s="71" t="s">
        <v>116</v>
      </c>
    </row>
    <row r="20" spans="1:19" ht="84.75" customHeight="1" x14ac:dyDescent="0.2">
      <c r="A20" s="11" t="s">
        <v>133</v>
      </c>
      <c r="B20" s="49">
        <f>COUNTIF(Inscription!H19:H43,"2 KM FAMILLE")</f>
        <v>0</v>
      </c>
      <c r="C20" s="66"/>
      <c r="D20" s="69" t="s">
        <v>138</v>
      </c>
      <c r="E20" s="67">
        <v>8</v>
      </c>
      <c r="F20" s="70">
        <f>(COUNTIF(Inscription!J19:J43,"8"))*E20</f>
        <v>0</v>
      </c>
      <c r="H20" s="50">
        <f>COUNTIF(Inscription!K19:K43,"enfant 6-8 ans")</f>
        <v>0</v>
      </c>
      <c r="I20" s="50">
        <f>COUNTIF(Inscription!K19:K43,"enfant 10-12 ans")</f>
        <v>0</v>
      </c>
      <c r="J20" s="50">
        <f>COUNTIF(Inscription!K19:K43,"Femme S")</f>
        <v>0</v>
      </c>
      <c r="K20" s="50">
        <f>COUNTIF(Inscription!K19:K43,"Femme M")</f>
        <v>0</v>
      </c>
      <c r="L20" s="50">
        <f>COUNTIF(Inscription!K19:K43,"Femme L")</f>
        <v>0</v>
      </c>
      <c r="M20" s="50">
        <f>COUNTIF(Inscription!K19:K43,"Femme XL")</f>
        <v>0</v>
      </c>
      <c r="N20" s="50">
        <f>COUNTIF(Inscription!K19:K43,"Femme XXL")</f>
        <v>0</v>
      </c>
      <c r="O20" s="50">
        <f>COUNTIF(Inscription!K19:K43,"Homme S")</f>
        <v>0</v>
      </c>
      <c r="P20" s="50">
        <f>COUNTIF(Inscription!K19:K43,"Homme M")</f>
        <v>0</v>
      </c>
      <c r="Q20" s="50">
        <f>COUNTIF(Inscription!K19:K43,"Homme L")</f>
        <v>0</v>
      </c>
      <c r="R20" s="50">
        <f>COUNTIF(Inscription!K19:K43,"Homme XL")</f>
        <v>0</v>
      </c>
      <c r="S20" s="50">
        <f>COUNTIF(Inscription!K19:K43,"Homme XL")</f>
        <v>0</v>
      </c>
    </row>
    <row r="21" spans="1:19" ht="84.75" customHeight="1" x14ac:dyDescent="0.2">
      <c r="A21" s="12" t="s">
        <v>134</v>
      </c>
      <c r="B21" s="51">
        <f>COUNTIF(Inscription!H19:H43,"4 KM COURSE")</f>
        <v>0</v>
      </c>
      <c r="C21" s="66"/>
      <c r="D21" s="75" t="s">
        <v>139</v>
      </c>
      <c r="E21" s="76">
        <v>16</v>
      </c>
      <c r="F21" s="77">
        <f>(COUNTIF(Inscription!J19:J43,"16"))*E21</f>
        <v>0</v>
      </c>
    </row>
    <row r="22" spans="1:19" ht="84.75" customHeight="1" thickBot="1" x14ac:dyDescent="0.25">
      <c r="A22" s="13" t="s">
        <v>135</v>
      </c>
      <c r="B22" s="52">
        <f>COUNTIF(Inscription!H19:H43,"4 KM MARCHE")</f>
        <v>0</v>
      </c>
      <c r="C22" s="66"/>
      <c r="D22" s="75" t="s">
        <v>142</v>
      </c>
      <c r="E22" s="76">
        <v>19</v>
      </c>
      <c r="F22" s="77">
        <f>(COUNTIF(Inscription!J19:J43,"19"))*E22</f>
        <v>0</v>
      </c>
    </row>
    <row r="23" spans="1:19" ht="84.75" customHeight="1" thickBot="1" x14ac:dyDescent="0.25">
      <c r="A23" s="14" t="s">
        <v>136</v>
      </c>
      <c r="B23" s="53">
        <f>COUNTIF(Inscription!H19:H43,"8 KM COURSE")</f>
        <v>0</v>
      </c>
      <c r="C23" s="66"/>
      <c r="D23" s="99" t="s">
        <v>140</v>
      </c>
      <c r="E23" s="100"/>
      <c r="F23" s="74">
        <f>SUM(F19:F21)</f>
        <v>0</v>
      </c>
    </row>
    <row r="24" spans="1:19" x14ac:dyDescent="0.2">
      <c r="A24" s="6"/>
      <c r="C24" s="66"/>
    </row>
    <row r="25" spans="1:19" s="7" customFormat="1" ht="90.75" customHeight="1" x14ac:dyDescent="0.25"/>
    <row r="279" spans="1:1" x14ac:dyDescent="0.2">
      <c r="A279" s="1" t="s">
        <v>72</v>
      </c>
    </row>
    <row r="280" spans="1:1" x14ac:dyDescent="0.2">
      <c r="A280" s="8" t="s">
        <v>2</v>
      </c>
    </row>
    <row r="281" spans="1:1" x14ac:dyDescent="0.2">
      <c r="A281" s="8" t="s">
        <v>3</v>
      </c>
    </row>
    <row r="282" spans="1:1" x14ac:dyDescent="0.2">
      <c r="A282" s="8" t="s">
        <v>4</v>
      </c>
    </row>
    <row r="283" spans="1:1" x14ac:dyDescent="0.2">
      <c r="A283" s="8" t="s">
        <v>5</v>
      </c>
    </row>
    <row r="284" spans="1:1" x14ac:dyDescent="0.2">
      <c r="A284" s="8" t="s">
        <v>6</v>
      </c>
    </row>
    <row r="285" spans="1:1" x14ac:dyDescent="0.2">
      <c r="A285" s="8" t="s">
        <v>7</v>
      </c>
    </row>
    <row r="286" spans="1:1" x14ac:dyDescent="0.2">
      <c r="A286" s="8" t="s">
        <v>8</v>
      </c>
    </row>
    <row r="287" spans="1:1" x14ac:dyDescent="0.2">
      <c r="A287" s="8" t="s">
        <v>9</v>
      </c>
    </row>
    <row r="288" spans="1:1" x14ac:dyDescent="0.2">
      <c r="A288" s="8" t="s">
        <v>10</v>
      </c>
    </row>
    <row r="289" spans="1:1" x14ac:dyDescent="0.2">
      <c r="A289" s="8" t="s">
        <v>11</v>
      </c>
    </row>
    <row r="290" spans="1:1" x14ac:dyDescent="0.2">
      <c r="A290" s="8" t="s">
        <v>12</v>
      </c>
    </row>
    <row r="291" spans="1:1" x14ac:dyDescent="0.2">
      <c r="A291" s="8" t="s">
        <v>13</v>
      </c>
    </row>
    <row r="292" spans="1:1" x14ac:dyDescent="0.2">
      <c r="A292" s="8" t="s">
        <v>14</v>
      </c>
    </row>
    <row r="293" spans="1:1" x14ac:dyDescent="0.2">
      <c r="A293" s="8" t="s">
        <v>15</v>
      </c>
    </row>
    <row r="294" spans="1:1" x14ac:dyDescent="0.2">
      <c r="A294" s="8" t="s">
        <v>16</v>
      </c>
    </row>
    <row r="295" spans="1:1" x14ac:dyDescent="0.2">
      <c r="A295" s="8" t="s">
        <v>17</v>
      </c>
    </row>
    <row r="296" spans="1:1" x14ac:dyDescent="0.2">
      <c r="A296" s="8" t="s">
        <v>18</v>
      </c>
    </row>
    <row r="297" spans="1:1" x14ac:dyDescent="0.2">
      <c r="A297" s="8" t="s">
        <v>19</v>
      </c>
    </row>
    <row r="298" spans="1:1" x14ac:dyDescent="0.2">
      <c r="A298" s="8" t="s">
        <v>20</v>
      </c>
    </row>
    <row r="299" spans="1:1" x14ac:dyDescent="0.2">
      <c r="A299" s="8" t="s">
        <v>21</v>
      </c>
    </row>
    <row r="300" spans="1:1" x14ac:dyDescent="0.2">
      <c r="A300" s="8" t="s">
        <v>22</v>
      </c>
    </row>
    <row r="301" spans="1:1" x14ac:dyDescent="0.2">
      <c r="A301" s="8" t="s">
        <v>23</v>
      </c>
    </row>
    <row r="302" spans="1:1" x14ac:dyDescent="0.2">
      <c r="A302" s="8" t="s">
        <v>24</v>
      </c>
    </row>
    <row r="303" spans="1:1" x14ac:dyDescent="0.2">
      <c r="A303" s="8" t="s">
        <v>25</v>
      </c>
    </row>
    <row r="304" spans="1:1" x14ac:dyDescent="0.2">
      <c r="A304" s="9" t="s">
        <v>26</v>
      </c>
    </row>
    <row r="305" spans="1:1" x14ac:dyDescent="0.2">
      <c r="A305" s="8" t="s">
        <v>27</v>
      </c>
    </row>
    <row r="306" spans="1:1" x14ac:dyDescent="0.2">
      <c r="A306" s="8" t="s">
        <v>28</v>
      </c>
    </row>
    <row r="307" spans="1:1" x14ac:dyDescent="0.2">
      <c r="A307" s="8" t="s">
        <v>29</v>
      </c>
    </row>
    <row r="308" spans="1:1" x14ac:dyDescent="0.2">
      <c r="A308" s="8" t="s">
        <v>30</v>
      </c>
    </row>
    <row r="309" spans="1:1" x14ac:dyDescent="0.2">
      <c r="A309" s="8" t="s">
        <v>31</v>
      </c>
    </row>
    <row r="310" spans="1:1" x14ac:dyDescent="0.2">
      <c r="A310" s="8" t="s">
        <v>32</v>
      </c>
    </row>
    <row r="311" spans="1:1" x14ac:dyDescent="0.2">
      <c r="A311" s="8" t="s">
        <v>33</v>
      </c>
    </row>
    <row r="312" spans="1:1" x14ac:dyDescent="0.2">
      <c r="A312" s="8" t="s">
        <v>34</v>
      </c>
    </row>
    <row r="313" spans="1:1" x14ac:dyDescent="0.2">
      <c r="A313" s="9" t="s">
        <v>35</v>
      </c>
    </row>
    <row r="314" spans="1:1" x14ac:dyDescent="0.2">
      <c r="A314" s="8" t="s">
        <v>36</v>
      </c>
    </row>
    <row r="315" spans="1:1" x14ac:dyDescent="0.2">
      <c r="A315" s="8" t="s">
        <v>37</v>
      </c>
    </row>
    <row r="316" spans="1:1" x14ac:dyDescent="0.2">
      <c r="A316" s="8" t="s">
        <v>38</v>
      </c>
    </row>
    <row r="317" spans="1:1" x14ac:dyDescent="0.2">
      <c r="A317" s="8" t="s">
        <v>39</v>
      </c>
    </row>
    <row r="318" spans="1:1" x14ac:dyDescent="0.2">
      <c r="A318" s="8" t="s">
        <v>40</v>
      </c>
    </row>
    <row r="319" spans="1:1" x14ac:dyDescent="0.2">
      <c r="A319" s="8" t="s">
        <v>41</v>
      </c>
    </row>
    <row r="320" spans="1:1" x14ac:dyDescent="0.2">
      <c r="A320" s="8" t="s">
        <v>42</v>
      </c>
    </row>
    <row r="321" spans="1:1" x14ac:dyDescent="0.2">
      <c r="A321" s="8" t="s">
        <v>43</v>
      </c>
    </row>
    <row r="322" spans="1:1" x14ac:dyDescent="0.2">
      <c r="A322" s="8" t="s">
        <v>44</v>
      </c>
    </row>
    <row r="323" spans="1:1" x14ac:dyDescent="0.2">
      <c r="A323" s="8" t="s">
        <v>45</v>
      </c>
    </row>
    <row r="324" spans="1:1" x14ac:dyDescent="0.2">
      <c r="A324" s="8" t="s">
        <v>46</v>
      </c>
    </row>
    <row r="325" spans="1:1" x14ac:dyDescent="0.2">
      <c r="A325" s="9" t="s">
        <v>47</v>
      </c>
    </row>
    <row r="326" spans="1:1" x14ac:dyDescent="0.2">
      <c r="A326" s="8" t="s">
        <v>48</v>
      </c>
    </row>
    <row r="327" spans="1:1" x14ac:dyDescent="0.2">
      <c r="A327" s="8" t="s">
        <v>49</v>
      </c>
    </row>
    <row r="328" spans="1:1" x14ac:dyDescent="0.2">
      <c r="A328" s="8" t="s">
        <v>50</v>
      </c>
    </row>
    <row r="329" spans="1:1" x14ac:dyDescent="0.2">
      <c r="A329" s="8" t="s">
        <v>51</v>
      </c>
    </row>
    <row r="330" spans="1:1" x14ac:dyDescent="0.2">
      <c r="A330" s="8" t="s">
        <v>52</v>
      </c>
    </row>
    <row r="331" spans="1:1" x14ac:dyDescent="0.2">
      <c r="A331" s="8" t="s">
        <v>53</v>
      </c>
    </row>
    <row r="332" spans="1:1" x14ac:dyDescent="0.2">
      <c r="A332" s="8" t="s">
        <v>54</v>
      </c>
    </row>
    <row r="333" spans="1:1" x14ac:dyDescent="0.2">
      <c r="A333" s="8" t="s">
        <v>55</v>
      </c>
    </row>
    <row r="334" spans="1:1" x14ac:dyDescent="0.2">
      <c r="A334" s="8" t="s">
        <v>56</v>
      </c>
    </row>
    <row r="335" spans="1:1" x14ac:dyDescent="0.2">
      <c r="A335" s="8" t="s">
        <v>57</v>
      </c>
    </row>
    <row r="336" spans="1:1" x14ac:dyDescent="0.2">
      <c r="A336" s="8" t="s">
        <v>58</v>
      </c>
    </row>
  </sheetData>
  <sheetProtection algorithmName="SHA-512" hashValue="SWC8lxdlNpE07jKgcDJe28l3TQ3lBfWla0wTQEFLofjG7qh9mm/vXdNjZymXhjOm+vC56lvVzsQtRsEugMGYFg==" saltValue="PKHsWnEQyK8b7hA10QKE6w==" spinCount="100000" sheet="1" objects="1" scenarios="1" selectLockedCells="1"/>
  <mergeCells count="5">
    <mergeCell ref="D23:E23"/>
    <mergeCell ref="B11:D11"/>
    <mergeCell ref="B13:D13"/>
    <mergeCell ref="B15:D15"/>
    <mergeCell ref="H18:S18"/>
  </mergeCells>
  <dataValidations count="1">
    <dataValidation type="list" allowBlank="1" showInputMessage="1" showErrorMessage="1" sqref="B11:D12 B14:D14" xr:uid="{B8690CAA-B95E-4BCA-9A14-303DB0794AD2}">
      <formula1>$A$279:$A$336</formula1>
    </dataValidation>
  </dataValidations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  <headerFooter>
    <oddFooter>&amp;RCODEP EPGV DE LA SAVOIE - ODYSSEA 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Inscription</vt:lpstr>
      <vt:lpstr>Réservé Codep</vt:lpstr>
      <vt:lpstr>Inscription!Zone_d_impression</vt:lpstr>
      <vt:lpstr>'Réservé Codep'!Zone_d_impression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CODEP</dc:creator>
  <cp:lastModifiedBy>Anne Avogadri</cp:lastModifiedBy>
  <cp:lastPrinted>2022-03-22T15:25:08Z</cp:lastPrinted>
  <dcterms:created xsi:type="dcterms:W3CDTF">2022-03-22T08:38:44Z</dcterms:created>
  <dcterms:modified xsi:type="dcterms:W3CDTF">2022-03-25T13:23:21Z</dcterms:modified>
</cp:coreProperties>
</file>